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filterPrivacy="1" defaultThemeVersion="124226"/>
  <xr:revisionPtr revIDLastSave="0" documentId="13_ncr:1_{D3D04328-78F1-4491-A502-D06F1833D20E}" xr6:coauthVersionLast="36" xr6:coauthVersionMax="36" xr10:uidLastSave="{00000000-0000-0000-0000-000000000000}"/>
  <bookViews>
    <workbookView xWindow="120" yWindow="225" windowWidth="15120" windowHeight="7890" xr2:uid="{00000000-000D-0000-FFFF-FFFF00000000}"/>
  </bookViews>
  <sheets>
    <sheet name="ДФ 2022" sheetId="6" r:id="rId1"/>
  </sheets>
  <calcPr calcId="191029"/>
</workbook>
</file>

<file path=xl/calcChain.xml><?xml version="1.0" encoding="utf-8"?>
<calcChain xmlns="http://schemas.openxmlformats.org/spreadsheetml/2006/main">
  <c r="G5" i="6" l="1"/>
  <c r="J5" i="6" l="1"/>
  <c r="H5" i="6"/>
  <c r="H6" i="6"/>
  <c r="G6" i="6"/>
  <c r="I8" i="6"/>
  <c r="H8" i="6" s="1"/>
  <c r="G9" i="6"/>
  <c r="I9" i="6"/>
  <c r="H9" i="6"/>
  <c r="C6" i="6" l="1"/>
  <c r="E8" i="6" l="1"/>
  <c r="E9" i="6"/>
  <c r="G16" i="6" l="1"/>
  <c r="G15" i="6"/>
  <c r="G14" i="6"/>
  <c r="G12" i="6"/>
  <c r="F6" i="6"/>
  <c r="F5" i="6" s="1"/>
  <c r="I6" i="6"/>
  <c r="D6" i="6"/>
  <c r="D5" i="6" s="1"/>
  <c r="C5" i="6" l="1"/>
  <c r="E6" i="6" l="1"/>
  <c r="J8" i="6"/>
  <c r="J9" i="6"/>
  <c r="J6" i="6" l="1"/>
  <c r="E5" i="6"/>
  <c r="G8" i="6"/>
  <c r="I5" i="6"/>
</calcChain>
</file>

<file path=xl/sharedStrings.xml><?xml version="1.0" encoding="utf-8"?>
<sst xmlns="http://schemas.openxmlformats.org/spreadsheetml/2006/main" count="34" uniqueCount="30">
  <si>
    <t>п/п</t>
  </si>
  <si>
    <t>в том числе:</t>
  </si>
  <si>
    <t>1.1</t>
  </si>
  <si>
    <t>1.2</t>
  </si>
  <si>
    <t>1.3</t>
  </si>
  <si>
    <t xml:space="preserve">Направления расходования средств 
дорожного фонда </t>
  </si>
  <si>
    <t>Утвержденный объем бюджетных ассигнований дорожного фонда</t>
  </si>
  <si>
    <t>Использовано бюджетных ассигнований дорожного фонда</t>
  </si>
  <si>
    <t>Остаток бюджетных ассигнований дорожного фонда</t>
  </si>
  <si>
    <t xml:space="preserve">Процент использования бюджетных ассигнований дорожного фонда </t>
  </si>
  <si>
    <t>2</t>
  </si>
  <si>
    <t>2.2</t>
  </si>
  <si>
    <t>2.3</t>
  </si>
  <si>
    <t>Муниципальная программа "Развитие автомобильных дорог общего пользования местного значения вне границ населенных пунктов в границах муниципального образования "Нижнеилимский район" и в границах населенных пунктов, относящихся к межселенной территории муниципального образования "Нижнеилимский район"</t>
  </si>
  <si>
    <t>Подпрограмма "Обеспечение безопасности дорожного движения на автомобильных дорогах общего пользования местного значения вне границ населенных пунктов в границах муниципального образования "Нижнеилимский район" и в границах населенных пунктов, относящихся к межселенной территории муниципального образования "Нижнеилимский район"</t>
  </si>
  <si>
    <t>Подпрограмма "Оформление права собственности на объекты недвижимости, относящиеся к сфере дорожной деятельности администрации Нижнеилимского муниципального района"</t>
  </si>
  <si>
    <t>2.1</t>
  </si>
  <si>
    <t>Мероприятие 1. Содержание автомобильных дорог общего пользования местного значения вне границ населенных пунктов в границах муниципального образования "Нижнеилимский район" и в границах населенных пунктов, относящихся к межселенной территории муниципального образования "Нижнеилимский район"</t>
  </si>
  <si>
    <t>Мероприятие 2. Выполнение работ по строительству, реконструкции, капитальному, текущему ремонту автомобильных дорог общего пользования местного значения вне границ населенных пунктов в границах муниципального образования "Нижнеилимский район" и в границах населенных пунктов, относящихся к межселенной территории муниципального образования "Нижнеилимский район", и искусственных сооружений на них.</t>
  </si>
  <si>
    <t>Мероприятие 3. Разработка проектов организации дорожного движения на  автомобильных дорогах  общего пользования местного значения МО "Нижнеилимский район"</t>
  </si>
  <si>
    <t>Мероприятие 4. Приобретение дорожной техники</t>
  </si>
  <si>
    <t>1.4</t>
  </si>
  <si>
    <t>Мероприятие 1. Разработка проектов межевания земельных участков, занимаемых автомобильными дорогами общего пользования местного значения вне границ населенных пунктов в границах муниципального образования "Нижнеилимский район" и в границах населенных пунктов, относящихся к межселенной территории муниципального образования "Нижнеилимский район"</t>
  </si>
  <si>
    <t>Мероприятие 2. Регистрация прав в отношении объектов недвижимости в целях использования их администрацией Нижнеилимского муниципального района в дорожной деятельности.</t>
  </si>
  <si>
    <t>Мероприятие 3. Выполнение кадастровых работ по выносу в натуру границ земельных участков, занимаемых автомобильными дорогами</t>
  </si>
  <si>
    <t>ОТЧЕТ ОБ ИСПОЛЬЗОВАНИИ БЮДЖЕТНЫХ АССИГНОВАНИЙ 
МУНИЦИПАЛЬНОГО ДОРОЖНОГО ФОНДА МУНИЦИПАЛЬНОГО ОБРАЗОВАНИЯ "НИЖНЕИЛИМСКИЙ РАЙОН" ЗА 2023 ГОД</t>
  </si>
  <si>
    <t>всего в 2023 году</t>
  </si>
  <si>
    <t>всего на 01.01.2024 года</t>
  </si>
  <si>
    <t>в том числе, не использованные бюджетные ассигнования
2022 года</t>
  </si>
  <si>
    <t>в том числе, не использованные бюджетные ассигнования
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</si>
</sst>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₽_-;\-* #,##0.00\ _₽_-;_-* &quot;-&quot;??\ _₽_-;_-@_-"/>
    <numFmt numFmtId="164" formatCode="_-* #,##0.0\ _₽_-;\-* #,##0.0\ _₽_-;_-* &quot;-&quot;?\ _₽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4"/>
      <name val="Times New Roman"/>
      <family val="1"/>
      <charset val="204"/>
    </font>
    <font>
      <b/>
      <sz val="12"/>
      <color theme="4"/>
      <name val="Times New Roman"/>
      <family val="1"/>
      <charset val="204"/>
    </font>
    <font>
      <i/>
      <sz val="12"/>
      <color theme="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40">
    <xf numFmtId="0" fontId="0" fillId="0" borderId="0" xfId="0"/>
    <xf numFmtId="9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43" fontId="5" fillId="2" borderId="1" xfId="0" applyNumberFormat="1" applyFont="1" applyFill="1" applyBorder="1" applyAlignment="1">
      <alignment horizontal="center" vertical="center" wrapText="1"/>
    </xf>
    <xf numFmtId="43" fontId="4" fillId="2" borderId="1" xfId="0" applyNumberFormat="1" applyFont="1" applyFill="1" applyBorder="1" applyAlignment="1">
      <alignment horizontal="center" vertical="center" wrapText="1"/>
    </xf>
    <xf numFmtId="9" fontId="6" fillId="2" borderId="1" xfId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43" fontId="8" fillId="2" borderId="0" xfId="0" applyNumberFormat="1" applyFont="1" applyFill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43" fontId="7" fillId="2" borderId="0" xfId="0" applyNumberFormat="1" applyFont="1" applyFill="1" applyAlignment="1">
      <alignment vertical="center"/>
    </xf>
    <xf numFmtId="49" fontId="7" fillId="2" borderId="0" xfId="0" applyNumberFormat="1" applyFont="1" applyFill="1" applyAlignment="1">
      <alignment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164" fontId="5" fillId="3" borderId="1" xfId="0" applyNumberFormat="1" applyFont="1" applyFill="1" applyBorder="1" applyAlignment="1">
      <alignment horizontal="center" vertical="center"/>
    </xf>
    <xf numFmtId="9" fontId="5" fillId="3" borderId="1" xfId="1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vertical="center"/>
    </xf>
    <xf numFmtId="164" fontId="4" fillId="3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9" fontId="5" fillId="0" borderId="1" xfId="1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3" fontId="5" fillId="2" borderId="4" xfId="0" applyNumberFormat="1" applyFont="1" applyFill="1" applyBorder="1" applyAlignment="1">
      <alignment horizontal="center" vertical="center" wrapText="1"/>
    </xf>
    <xf numFmtId="43" fontId="5" fillId="2" borderId="5" xfId="0" applyNumberFormat="1" applyFont="1" applyFill="1" applyBorder="1" applyAlignment="1">
      <alignment horizontal="center" vertical="center" wrapText="1"/>
    </xf>
    <xf numFmtId="43" fontId="5" fillId="2" borderId="2" xfId="0" applyNumberFormat="1" applyFont="1" applyFill="1" applyBorder="1" applyAlignment="1">
      <alignment horizontal="center" vertical="center" wrapText="1"/>
    </xf>
    <xf numFmtId="43" fontId="5" fillId="2" borderId="3" xfId="0" applyNumberFormat="1" applyFont="1" applyFill="1" applyBorder="1" applyAlignment="1">
      <alignment horizontal="center" vertical="center" wrapText="1"/>
    </xf>
    <xf numFmtId="43" fontId="5" fillId="2" borderId="6" xfId="0" applyNumberFormat="1" applyFont="1" applyFill="1" applyBorder="1" applyAlignment="1">
      <alignment horizontal="center" vertical="center" wrapText="1"/>
    </xf>
    <xf numFmtId="9" fontId="5" fillId="2" borderId="1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 xr:uid="{00000000-0005-0000-0000-000001000000}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62"/>
  <sheetViews>
    <sheetView tabSelected="1" view="pageLayout" zoomScale="70" zoomScaleNormal="90" zoomScalePageLayoutView="70" workbookViewId="0">
      <selection activeCell="G6" sqref="G6"/>
    </sheetView>
  </sheetViews>
  <sheetFormatPr defaultRowHeight="15.75" x14ac:dyDescent="0.25"/>
  <cols>
    <col min="1" max="1" width="7.5703125" style="13" customWidth="1"/>
    <col min="2" max="2" width="86.42578125" style="6" customWidth="1"/>
    <col min="3" max="9" width="17.140625" style="12" customWidth="1"/>
    <col min="10" max="10" width="17.140625" style="1" customWidth="1"/>
    <col min="11" max="16384" width="9.140625" style="6"/>
  </cols>
  <sheetData>
    <row r="1" spans="1:10" ht="50.25" customHeight="1" x14ac:dyDescent="0.25">
      <c r="A1" s="30" t="s">
        <v>25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x14ac:dyDescent="0.25">
      <c r="A2" s="7"/>
      <c r="B2" s="7"/>
      <c r="C2" s="8"/>
      <c r="D2" s="8"/>
      <c r="E2" s="8"/>
      <c r="F2" s="8"/>
      <c r="G2" s="8"/>
      <c r="H2" s="8"/>
      <c r="I2" s="8"/>
    </row>
    <row r="3" spans="1:10" s="2" customFormat="1" ht="55.5" customHeight="1" x14ac:dyDescent="0.25">
      <c r="A3" s="32" t="s">
        <v>0</v>
      </c>
      <c r="B3" s="33" t="s">
        <v>5</v>
      </c>
      <c r="C3" s="34" t="s">
        <v>6</v>
      </c>
      <c r="D3" s="35"/>
      <c r="E3" s="36" t="s">
        <v>7</v>
      </c>
      <c r="F3" s="37"/>
      <c r="G3" s="36" t="s">
        <v>8</v>
      </c>
      <c r="H3" s="38"/>
      <c r="I3" s="37"/>
      <c r="J3" s="39" t="s">
        <v>9</v>
      </c>
    </row>
    <row r="4" spans="1:10" s="2" customFormat="1" ht="103.5" customHeight="1" x14ac:dyDescent="0.25">
      <c r="A4" s="32"/>
      <c r="B4" s="33"/>
      <c r="C4" s="3" t="s">
        <v>26</v>
      </c>
      <c r="D4" s="4" t="s">
        <v>28</v>
      </c>
      <c r="E4" s="3" t="s">
        <v>26</v>
      </c>
      <c r="F4" s="4" t="s">
        <v>28</v>
      </c>
      <c r="G4" s="3" t="s">
        <v>27</v>
      </c>
      <c r="H4" s="4" t="s">
        <v>29</v>
      </c>
      <c r="I4" s="4" t="s">
        <v>28</v>
      </c>
      <c r="J4" s="39"/>
    </row>
    <row r="5" spans="1:10" s="24" customFormat="1" ht="78.75" x14ac:dyDescent="0.25">
      <c r="A5" s="20"/>
      <c r="B5" s="21" t="s">
        <v>13</v>
      </c>
      <c r="C5" s="22">
        <f>C6+C12</f>
        <v>38817.9</v>
      </c>
      <c r="D5" s="22">
        <f t="shared" ref="D5:G5" si="0">D6+D12</f>
        <v>11257.699999999999</v>
      </c>
      <c r="E5" s="22">
        <f t="shared" si="0"/>
        <v>29672.459430000003</v>
      </c>
      <c r="F5" s="22">
        <f t="shared" si="0"/>
        <v>9313.7999999999993</v>
      </c>
      <c r="G5" s="22">
        <f>SUM(H5:I5)</f>
        <v>9145.4405700000007</v>
      </c>
      <c r="H5" s="22">
        <f>H6</f>
        <v>7201.540570000001</v>
      </c>
      <c r="I5" s="22">
        <f>I6+I12</f>
        <v>1943.8999999999996</v>
      </c>
      <c r="J5" s="23">
        <f>E5/C5</f>
        <v>0.76440145989350283</v>
      </c>
    </row>
    <row r="6" spans="1:10" s="26" customFormat="1" ht="94.5" x14ac:dyDescent="0.25">
      <c r="A6" s="25">
        <v>1</v>
      </c>
      <c r="B6" s="21" t="s">
        <v>14</v>
      </c>
      <c r="C6" s="22">
        <f>SUM(C8:C11)</f>
        <v>38817.9</v>
      </c>
      <c r="D6" s="22">
        <f t="shared" ref="D6:I6" si="1">SUM(D8:D11)</f>
        <v>11257.699999999999</v>
      </c>
      <c r="E6" s="22">
        <f t="shared" si="1"/>
        <v>29672.459430000003</v>
      </c>
      <c r="F6" s="22">
        <f t="shared" si="1"/>
        <v>9313.7999999999993</v>
      </c>
      <c r="G6" s="22">
        <f>SUM(G8:G11)</f>
        <v>9145.4405700000007</v>
      </c>
      <c r="H6" s="22">
        <f>H8+H9</f>
        <v>7201.540570000001</v>
      </c>
      <c r="I6" s="22">
        <f t="shared" si="1"/>
        <v>1943.8999999999996</v>
      </c>
      <c r="J6" s="23">
        <f>E6/C6</f>
        <v>0.76440145989350283</v>
      </c>
    </row>
    <row r="7" spans="1:10" s="11" customFormat="1" x14ac:dyDescent="0.25">
      <c r="A7" s="9"/>
      <c r="B7" s="17" t="s">
        <v>1</v>
      </c>
      <c r="C7" s="19"/>
      <c r="D7" s="19"/>
      <c r="E7" s="19"/>
      <c r="F7" s="19"/>
      <c r="G7" s="19"/>
      <c r="H7" s="19"/>
      <c r="I7" s="19"/>
      <c r="J7" s="5"/>
    </row>
    <row r="8" spans="1:10" ht="70.5" customHeight="1" x14ac:dyDescent="0.25">
      <c r="A8" s="18" t="s">
        <v>2</v>
      </c>
      <c r="B8" s="15" t="s">
        <v>17</v>
      </c>
      <c r="C8" s="28">
        <v>30011.9</v>
      </c>
      <c r="D8" s="28">
        <v>10546.4</v>
      </c>
      <c r="E8" s="28">
        <f>20950870.7/1000</f>
        <v>20950.870699999999</v>
      </c>
      <c r="F8" s="28">
        <v>8602.5</v>
      </c>
      <c r="G8" s="28">
        <f>C8-E8</f>
        <v>9061.029300000002</v>
      </c>
      <c r="H8" s="16">
        <f>C8-E8-I8</f>
        <v>7117.1293000000023</v>
      </c>
      <c r="I8" s="28">
        <f>D8-F8</f>
        <v>1943.8999999999996</v>
      </c>
      <c r="J8" s="29">
        <f t="shared" ref="J8:J9" si="2">E8/C8</f>
        <v>0.69808544943838935</v>
      </c>
    </row>
    <row r="9" spans="1:10" ht="102" customHeight="1" x14ac:dyDescent="0.25">
      <c r="A9" s="18" t="s">
        <v>3</v>
      </c>
      <c r="B9" s="15" t="s">
        <v>18</v>
      </c>
      <c r="C9" s="28">
        <v>8806</v>
      </c>
      <c r="D9" s="28">
        <v>711.3</v>
      </c>
      <c r="E9" s="28">
        <f>8721588.73/1000</f>
        <v>8721.5887300000013</v>
      </c>
      <c r="F9" s="28">
        <v>711.3</v>
      </c>
      <c r="G9" s="28">
        <f>C9-E9</f>
        <v>84.411269999998694</v>
      </c>
      <c r="H9" s="28">
        <f>C9-E9</f>
        <v>84.411269999998694</v>
      </c>
      <c r="I9" s="28">
        <f>D9-F9</f>
        <v>0</v>
      </c>
      <c r="J9" s="29">
        <f t="shared" si="2"/>
        <v>0.99041434590052257</v>
      </c>
    </row>
    <row r="10" spans="1:10" ht="54" customHeight="1" x14ac:dyDescent="0.25">
      <c r="A10" s="18" t="s">
        <v>4</v>
      </c>
      <c r="B10" s="15" t="s">
        <v>19</v>
      </c>
      <c r="C10" s="16">
        <v>0</v>
      </c>
      <c r="D10" s="14">
        <v>0</v>
      </c>
      <c r="E10" s="14">
        <v>0</v>
      </c>
      <c r="F10" s="14">
        <v>0</v>
      </c>
      <c r="G10" s="14">
        <v>0</v>
      </c>
      <c r="H10" s="14"/>
      <c r="I10" s="14">
        <v>0</v>
      </c>
      <c r="J10" s="14">
        <v>0</v>
      </c>
    </row>
    <row r="11" spans="1:10" ht="44.25" customHeight="1" x14ac:dyDescent="0.25">
      <c r="A11" s="18" t="s">
        <v>21</v>
      </c>
      <c r="B11" s="15" t="s">
        <v>20</v>
      </c>
      <c r="C11" s="16">
        <v>0</v>
      </c>
      <c r="D11" s="14">
        <v>0</v>
      </c>
      <c r="E11" s="14">
        <v>0</v>
      </c>
      <c r="F11" s="14">
        <v>0</v>
      </c>
      <c r="G11" s="14">
        <v>0</v>
      </c>
      <c r="H11" s="14"/>
      <c r="I11" s="14">
        <v>0</v>
      </c>
      <c r="J11" s="14">
        <v>0</v>
      </c>
    </row>
    <row r="12" spans="1:10" s="26" customFormat="1" ht="47.25" x14ac:dyDescent="0.25">
      <c r="A12" s="25" t="s">
        <v>10</v>
      </c>
      <c r="B12" s="21" t="s">
        <v>15</v>
      </c>
      <c r="C12" s="22">
        <v>0</v>
      </c>
      <c r="D12" s="22">
        <v>0</v>
      </c>
      <c r="E12" s="22">
        <v>0</v>
      </c>
      <c r="F12" s="22">
        <v>0</v>
      </c>
      <c r="G12" s="27">
        <f t="shared" ref="G12" si="3">C12-E12</f>
        <v>0</v>
      </c>
      <c r="H12" s="27"/>
      <c r="I12" s="22">
        <v>0</v>
      </c>
      <c r="J12" s="22">
        <v>0</v>
      </c>
    </row>
    <row r="13" spans="1:10" s="11" customFormat="1" x14ac:dyDescent="0.25">
      <c r="A13" s="9"/>
      <c r="B13" s="17" t="s">
        <v>1</v>
      </c>
      <c r="C13" s="10"/>
      <c r="D13" s="10"/>
      <c r="E13" s="10"/>
      <c r="F13" s="10"/>
      <c r="G13" s="10"/>
      <c r="H13" s="10"/>
      <c r="I13" s="10"/>
      <c r="J13" s="5"/>
    </row>
    <row r="14" spans="1:10" ht="88.5" customHeight="1" x14ac:dyDescent="0.25">
      <c r="A14" s="18" t="s">
        <v>16</v>
      </c>
      <c r="B14" s="15" t="s">
        <v>22</v>
      </c>
      <c r="C14" s="14">
        <v>0</v>
      </c>
      <c r="D14" s="14">
        <v>0</v>
      </c>
      <c r="E14" s="14">
        <v>0</v>
      </c>
      <c r="F14" s="14">
        <v>0</v>
      </c>
      <c r="G14" s="16">
        <f t="shared" ref="G14:G16" si="4">C14-E14</f>
        <v>0</v>
      </c>
      <c r="H14" s="16"/>
      <c r="I14" s="14">
        <v>0</v>
      </c>
      <c r="J14" s="14">
        <v>0</v>
      </c>
    </row>
    <row r="15" spans="1:10" ht="54.75" customHeight="1" x14ac:dyDescent="0.25">
      <c r="A15" s="18" t="s">
        <v>11</v>
      </c>
      <c r="B15" s="15" t="s">
        <v>23</v>
      </c>
      <c r="C15" s="14">
        <v>0</v>
      </c>
      <c r="D15" s="14">
        <v>0</v>
      </c>
      <c r="E15" s="14">
        <v>0</v>
      </c>
      <c r="F15" s="14">
        <v>0</v>
      </c>
      <c r="G15" s="16">
        <f t="shared" si="4"/>
        <v>0</v>
      </c>
      <c r="H15" s="16"/>
      <c r="I15" s="14">
        <v>0</v>
      </c>
      <c r="J15" s="14">
        <v>0</v>
      </c>
    </row>
    <row r="16" spans="1:10" ht="39" customHeight="1" x14ac:dyDescent="0.25">
      <c r="A16" s="18" t="s">
        <v>12</v>
      </c>
      <c r="B16" s="15" t="s">
        <v>24</v>
      </c>
      <c r="C16" s="14">
        <v>0</v>
      </c>
      <c r="D16" s="14">
        <v>0</v>
      </c>
      <c r="E16" s="14">
        <v>0</v>
      </c>
      <c r="F16" s="14">
        <v>0</v>
      </c>
      <c r="G16" s="16">
        <f t="shared" si="4"/>
        <v>0</v>
      </c>
      <c r="H16" s="16"/>
      <c r="I16" s="14">
        <v>0</v>
      </c>
      <c r="J16" s="14">
        <v>0</v>
      </c>
    </row>
    <row r="19" spans="1:1" x14ac:dyDescent="0.25">
      <c r="A19" s="6"/>
    </row>
    <row r="20" spans="1:1" x14ac:dyDescent="0.25">
      <c r="A20" s="6"/>
    </row>
    <row r="60" spans="1:1" x14ac:dyDescent="0.25">
      <c r="A60" s="6"/>
    </row>
    <row r="61" spans="1:1" x14ac:dyDescent="0.25">
      <c r="A61" s="6"/>
    </row>
    <row r="62" spans="1:1" x14ac:dyDescent="0.25">
      <c r="A62" s="6"/>
    </row>
  </sheetData>
  <mergeCells count="7">
    <mergeCell ref="A1:J1"/>
    <mergeCell ref="A3:A4"/>
    <mergeCell ref="B3:B4"/>
    <mergeCell ref="C3:D3"/>
    <mergeCell ref="E3:F3"/>
    <mergeCell ref="G3:I3"/>
    <mergeCell ref="J3:J4"/>
  </mergeCells>
  <pageMargins left="0.25" right="0.25" top="0.75" bottom="0.75" header="0.3" footer="0.3"/>
  <pageSetup paperSize="9" scale="42" fitToHeight="0" orientation="portrait" r:id="rId1"/>
  <ignoredErrors>
    <ignoredError sqref="E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ДФ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2018-03-21T04:16:45Z</cp:lastPrinted>
  <dcterms:created xsi:type="dcterms:W3CDTF">2006-09-28T05:33:49Z</dcterms:created>
  <dcterms:modified xsi:type="dcterms:W3CDTF">2024-03-29T02:55:52Z</dcterms:modified>
</cp:coreProperties>
</file>